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D19\Desktop\คู่มือการเบิกจ่ายYSF\"/>
    </mc:Choice>
  </mc:AlternateContent>
  <xr:revisionPtr revIDLastSave="0" documentId="13_ncr:1_{DD222D07-BE5B-40EA-A975-0F411C2438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C" sheetId="2" r:id="rId1"/>
  </sheets>
  <definedNames>
    <definedName name="_xlnm.Print_Area" localSheetId="0">POC!$A$1:$H$39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31" i="2"/>
  <c r="D10" i="2" l="1"/>
  <c r="H20" i="2"/>
  <c r="H21" i="2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20" i="2"/>
  <c r="G21" i="2"/>
  <c r="D19" i="2" l="1"/>
  <c r="G19" i="2" s="1"/>
  <c r="H19" i="2" s="1"/>
  <c r="F38" i="2"/>
  <c r="F61" i="2" l="1"/>
  <c r="E61" i="2"/>
  <c r="D22" i="2"/>
  <c r="D23" i="2" s="1"/>
  <c r="E10" i="2" s="1"/>
  <c r="E23" i="2" s="1"/>
  <c r="F10" i="2" s="1"/>
  <c r="E22" i="2"/>
  <c r="F22" i="2"/>
  <c r="C22" i="2"/>
  <c r="G11" i="2"/>
  <c r="H11" i="2" s="1"/>
  <c r="F50" i="2"/>
  <c r="E50" i="2"/>
  <c r="F39" i="2"/>
  <c r="E39" i="2"/>
  <c r="G22" i="2" l="1"/>
  <c r="H31" i="2" l="1"/>
  <c r="G31" i="2"/>
  <c r="H22" i="2" l="1"/>
</calcChain>
</file>

<file path=xl/sharedStrings.xml><?xml version="1.0" encoding="utf-8"?>
<sst xmlns="http://schemas.openxmlformats.org/spreadsheetml/2006/main" count="90" uniqueCount="55">
  <si>
    <t>ยอดที่เบิกได้</t>
  </si>
  <si>
    <t>รวม</t>
  </si>
  <si>
    <t>รวมเบิกจริง</t>
  </si>
  <si>
    <t>หมวด</t>
  </si>
  <si>
    <t>งวดที่ 1</t>
  </si>
  <si>
    <t>โครงการ</t>
  </si>
  <si>
    <t>งวดที่ 2</t>
  </si>
  <si>
    <t>ใบเสร็จงวดที่ 1</t>
  </si>
  <si>
    <t>วงเงินสนับสนุน</t>
  </si>
  <si>
    <t>ชื่อผู้รับทุน</t>
  </si>
  <si>
    <t>เบอร์โทร</t>
  </si>
  <si>
    <t>เงินทุนสนับสนุน</t>
  </si>
  <si>
    <t>ยอดเงินคงเหลือ</t>
  </si>
  <si>
    <t>งวดที่ 3</t>
  </si>
  <si>
    <t>ส่วนที่แสดง 10%</t>
  </si>
  <si>
    <t>ยอดที่ต้องแสดง 10%</t>
  </si>
  <si>
    <t>มูลค่าโครงการ</t>
  </si>
  <si>
    <t>ยอดยกไป</t>
  </si>
  <si>
    <t>เกิน</t>
  </si>
  <si>
    <t>แบบสรุปวงเงินสนับสนุนทุนโครงการยุววิสาหกิจเริ่มต้น (POC)</t>
  </si>
  <si>
    <t>ใบเสร็จงวดที่ 2</t>
  </si>
  <si>
    <t xml:space="preserve">ยอดใบเสร็จ </t>
  </si>
  <si>
    <t>(รวม Vat)</t>
  </si>
  <si>
    <t>(ไม่รวม Vat)</t>
  </si>
  <si>
    <t>ยอดที่แสดง</t>
  </si>
  <si>
    <t>ใบเสร็จงวดที่ 3 (งวดสุดท้าย)</t>
  </si>
  <si>
    <t>วันที่เซ็นสัญญา</t>
  </si>
  <si>
    <t>วันที่ครบสัญญา</t>
  </si>
  <si>
    <t>1 มกราคม 2564</t>
  </si>
  <si>
    <t>1 มกราคม 2465</t>
  </si>
  <si>
    <t>เลขที่สัญญา</t>
  </si>
  <si>
    <t>...ให้ใส่ชื่อโครงการของผู้รับทุน…</t>
  </si>
  <si>
    <t>YP001/2564</t>
  </si>
  <si>
    <t>062-6033460</t>
  </si>
  <si>
    <t>...ให้ใส่ชื่อบริษัท…</t>
  </si>
  <si>
    <t>รายการตามแผนการเงินในข้อเสนอโครงการ</t>
  </si>
  <si>
    <t>งวดที่เบิกจ่าย</t>
  </si>
  <si>
    <t>ค่าวัตถุดิบ</t>
  </si>
  <si>
    <t>ค่าบรรจุภัณฑ์และฉลาก</t>
  </si>
  <si>
    <t>ค่าจ้างผลิตสารสกัด</t>
  </si>
  <si>
    <t>ค่าจ้างผลิตผลิตภัณฑ์ต้นแบบ</t>
  </si>
  <si>
    <t>ค่าวิเคราะห์คุณค่าทางโภชนาการและสารสำคัญ</t>
  </si>
  <si>
    <t>ค่าทดสอบความคงตัวและอายุการเก็บรักษา</t>
  </si>
  <si>
    <t>ค่าทดสอบการยอมรับของผู้บริโภค</t>
  </si>
  <si>
    <t>ค่าจ้างทดสอบทางคลินิก</t>
  </si>
  <si>
    <t>ค่าจ้างทดสอบตลาด</t>
  </si>
  <si>
    <t>ค่าจ้างที่ปรึกษา (ดร…...........................)</t>
  </si>
  <si>
    <t>ชื่อผู้ขาย/ ผู้รับจ้าง</t>
  </si>
  <si>
    <t>วันที่ออกใบเสร็จรับเงิน</t>
  </si>
  <si>
    <t>นางสาว…...........................</t>
  </si>
  <si>
    <t>บริษัท…........................</t>
  </si>
  <si>
    <t>นาย...............................</t>
  </si>
  <si>
    <t>บริษัท….............................</t>
  </si>
  <si>
    <t>นาย....................................</t>
  </si>
  <si>
    <t>ค่าการใช้บริการ TED Fellow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</si>
</sst>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color rgb="FF008000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4" fillId="0" borderId="0" xfId="0" applyFont="1"/>
    <xf numFmtId="43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4" fillId="0" borderId="0" xfId="0" applyNumberFormat="1" applyFont="1" applyFill="1"/>
    <xf numFmtId="0" fontId="4" fillId="0" borderId="0" xfId="0" applyFont="1" applyFill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3" fillId="2" borderId="1" xfId="0" applyNumberFormat="1" applyFont="1" applyFill="1" applyBorder="1"/>
    <xf numFmtId="4" fontId="4" fillId="0" borderId="1" xfId="0" applyNumberFormat="1" applyFont="1" applyBorder="1"/>
    <xf numFmtId="4" fontId="3" fillId="2" borderId="7" xfId="0" applyNumberFormat="1" applyFont="1" applyFill="1" applyBorder="1" applyAlignment="1">
      <alignment horizont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right" wrapText="1"/>
    </xf>
    <xf numFmtId="4" fontId="4" fillId="0" borderId="0" xfId="0" applyNumberFormat="1" applyFont="1" applyAlignment="1">
      <alignment horizontal="right"/>
    </xf>
    <xf numFmtId="9" fontId="4" fillId="0" borderId="0" xfId="0" applyNumberFormat="1" applyFont="1"/>
    <xf numFmtId="0" fontId="3" fillId="0" borderId="0" xfId="0" applyFont="1" applyAlignment="1">
      <alignment horizontal="right"/>
    </xf>
    <xf numFmtId="43" fontId="3" fillId="2" borderId="3" xfId="1" applyFont="1" applyFill="1" applyBorder="1" applyAlignment="1">
      <alignment horizontal="right" wrapText="1"/>
    </xf>
    <xf numFmtId="4" fontId="4" fillId="0" borderId="0" xfId="0" applyNumberFormat="1" applyFont="1" applyAlignment="1">
      <alignment horizontal="center"/>
    </xf>
    <xf numFmtId="43" fontId="4" fillId="0" borderId="0" xfId="1" applyFont="1" applyBorder="1" applyAlignment="1">
      <alignment horizontal="right" wrapText="1"/>
    </xf>
    <xf numFmtId="4" fontId="4" fillId="0" borderId="6" xfId="0" applyNumberFormat="1" applyFont="1" applyBorder="1"/>
    <xf numFmtId="43" fontId="3" fillId="0" borderId="0" xfId="1" applyFont="1" applyBorder="1" applyAlignment="1">
      <alignment horizontal="right" wrapText="1"/>
    </xf>
    <xf numFmtId="4" fontId="3" fillId="0" borderId="0" xfId="1" applyNumberFormat="1" applyFont="1" applyBorder="1" applyAlignment="1">
      <alignment horizontal="left" indent="2"/>
    </xf>
    <xf numFmtId="0" fontId="4" fillId="0" borderId="1" xfId="0" applyFont="1" applyBorder="1" applyAlignment="1">
      <alignment horizontal="left"/>
    </xf>
    <xf numFmtId="14" fontId="4" fillId="0" borderId="1" xfId="1" applyNumberFormat="1" applyFont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0" fontId="3" fillId="0" borderId="0" xfId="0" quotePrefix="1" applyFont="1"/>
    <xf numFmtId="4" fontId="3" fillId="0" borderId="0" xfId="0" quotePrefix="1" applyNumberFormat="1" applyFont="1" applyAlignment="1">
      <alignment horizontal="left"/>
    </xf>
    <xf numFmtId="4" fontId="3" fillId="0" borderId="0" xfId="1" quotePrefix="1" applyNumberFormat="1" applyFont="1" applyAlignment="1">
      <alignment horizontal="left"/>
    </xf>
    <xf numFmtId="4" fontId="3" fillId="0" borderId="0" xfId="1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right"/>
    </xf>
    <xf numFmtId="43" fontId="3" fillId="0" borderId="0" xfId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3" fillId="2" borderId="1" xfId="0" applyNumberFormat="1" applyFont="1" applyFill="1" applyBorder="1" applyAlignment="1">
      <alignment horizontal="center" vertical="center"/>
    </xf>
    <xf numFmtId="43" fontId="6" fillId="0" borderId="0" xfId="1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center" wrapText="1"/>
    </xf>
    <xf numFmtId="43" fontId="7" fillId="0" borderId="4" xfId="1" applyFont="1" applyBorder="1" applyAlignment="1">
      <alignment horizontal="right" vertical="center" wrapText="1"/>
    </xf>
    <xf numFmtId="4" fontId="3" fillId="2" borderId="3" xfId="1" applyNumberFormat="1" applyFont="1" applyFill="1" applyBorder="1" applyAlignment="1">
      <alignment horizontal="left" indent="2"/>
    </xf>
    <xf numFmtId="4" fontId="4" fillId="0" borderId="10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8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view="pageBreakPreview" topLeftCell="A28" zoomScaleNormal="100" zoomScaleSheetLayoutView="100" workbookViewId="0">
      <selection activeCell="F19" sqref="F19"/>
    </sheetView>
  </sheetViews>
  <sheetFormatPr defaultRowHeight="21"/>
  <cols>
    <col min="1" max="1" width="13.5703125" style="7" customWidth="1"/>
    <col min="2" max="2" width="62" style="4" bestFit="1" customWidth="1"/>
    <col min="3" max="3" width="21.85546875" style="2" customWidth="1"/>
    <col min="4" max="6" width="17.140625" style="2" customWidth="1"/>
    <col min="7" max="7" width="17.42578125" style="2" customWidth="1"/>
    <col min="8" max="8" width="16.7109375" style="2" customWidth="1"/>
    <col min="9" max="9" width="13.7109375" style="2" bestFit="1" customWidth="1"/>
    <col min="10" max="10" width="25.42578125" style="2" customWidth="1"/>
    <col min="11" max="11" width="15.42578125" style="2" customWidth="1"/>
    <col min="12" max="12" width="16.28515625" style="2" bestFit="1" customWidth="1"/>
    <col min="13" max="14" width="13.5703125" style="2" bestFit="1" customWidth="1"/>
    <col min="15" max="15" width="12.5703125" style="2" bestFit="1" customWidth="1"/>
    <col min="16" max="16" width="14" style="2" bestFit="1" customWidth="1"/>
    <col min="17" max="18" width="13.85546875" style="2" customWidth="1"/>
    <col min="19" max="19" width="12.140625" style="4" bestFit="1" customWidth="1"/>
    <col min="20" max="16384" width="9.140625" style="4"/>
  </cols>
  <sheetData>
    <row r="1" spans="1:19" s="11" customFormat="1" ht="30" customHeight="1">
      <c r="A1" s="59" t="s">
        <v>19</v>
      </c>
      <c r="B1" s="60"/>
      <c r="C1" s="60"/>
      <c r="D1" s="60"/>
      <c r="E1" s="60"/>
      <c r="F1" s="60"/>
      <c r="G1" s="60"/>
      <c r="H1" s="6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9" ht="21" customHeight="1">
      <c r="A2" s="12" t="s">
        <v>5</v>
      </c>
      <c r="B2" s="61" t="s">
        <v>31</v>
      </c>
      <c r="C2" s="61"/>
      <c r="D2" s="47" t="s">
        <v>30</v>
      </c>
      <c r="E2" s="3" t="s">
        <v>32</v>
      </c>
      <c r="F2" s="1"/>
      <c r="G2" s="1"/>
      <c r="M2" s="3"/>
      <c r="N2" s="1"/>
      <c r="O2" s="1"/>
      <c r="Q2" s="1"/>
      <c r="R2" s="1"/>
      <c r="S2" s="1"/>
    </row>
    <row r="3" spans="1:19" ht="18.75" customHeight="1">
      <c r="A3" s="1" t="s">
        <v>26</v>
      </c>
      <c r="B3" s="40" t="s">
        <v>28</v>
      </c>
      <c r="C3" s="1"/>
      <c r="D3" s="47" t="s">
        <v>9</v>
      </c>
      <c r="E3" s="1" t="s">
        <v>34</v>
      </c>
      <c r="F3" s="1"/>
      <c r="G3" s="1"/>
      <c r="H3" s="3"/>
      <c r="I3" s="3"/>
      <c r="J3" s="3"/>
      <c r="K3" s="3"/>
      <c r="L3" s="3"/>
      <c r="M3" s="3"/>
      <c r="N3" s="1"/>
      <c r="O3" s="1"/>
      <c r="Q3" s="1"/>
      <c r="R3" s="1"/>
      <c r="S3" s="1"/>
    </row>
    <row r="4" spans="1:19" ht="18.75" customHeight="1">
      <c r="A4" s="1" t="s">
        <v>27</v>
      </c>
      <c r="B4" s="40" t="s">
        <v>29</v>
      </c>
      <c r="C4" s="1"/>
      <c r="D4" s="47" t="s">
        <v>10</v>
      </c>
      <c r="E4" s="1" t="s">
        <v>33</v>
      </c>
      <c r="F4" s="1"/>
      <c r="G4" s="5"/>
      <c r="H4" s="3"/>
      <c r="I4" s="3"/>
      <c r="J4" s="3"/>
      <c r="K4" s="3"/>
      <c r="L4" s="3"/>
      <c r="M4" s="3"/>
      <c r="N4" s="1"/>
      <c r="O4" s="1"/>
      <c r="Q4" s="1"/>
      <c r="R4" s="1"/>
      <c r="S4" s="1"/>
    </row>
    <row r="5" spans="1:19" ht="18.75" customHeight="1">
      <c r="A5" s="1" t="s">
        <v>8</v>
      </c>
      <c r="B5" s="41">
        <v>1500000</v>
      </c>
      <c r="C5" s="1"/>
      <c r="D5" s="1"/>
      <c r="E5" s="1"/>
      <c r="F5" s="1"/>
      <c r="G5" s="5"/>
      <c r="H5" s="3"/>
      <c r="I5" s="3"/>
      <c r="J5" s="3"/>
      <c r="K5" s="3"/>
      <c r="L5" s="3"/>
      <c r="M5" s="3"/>
      <c r="N5" s="1"/>
      <c r="O5" s="1"/>
      <c r="Q5" s="1"/>
      <c r="R5" s="1"/>
      <c r="S5" s="1"/>
    </row>
    <row r="6" spans="1:19" ht="18.75" customHeight="1">
      <c r="A6" s="1" t="s">
        <v>16</v>
      </c>
      <c r="B6" s="41">
        <v>2000000</v>
      </c>
      <c r="C6" s="1"/>
      <c r="D6" s="1"/>
      <c r="E6" s="1"/>
      <c r="F6" s="1"/>
      <c r="G6" s="5"/>
      <c r="H6" s="3"/>
      <c r="I6" s="3"/>
      <c r="J6" s="3"/>
      <c r="K6" s="3"/>
      <c r="L6" s="3"/>
      <c r="M6" s="3"/>
      <c r="N6" s="1"/>
      <c r="O6" s="1"/>
      <c r="Q6" s="1"/>
      <c r="R6" s="1"/>
      <c r="S6" s="1"/>
    </row>
    <row r="7" spans="1:19" ht="18.75" customHeight="1">
      <c r="A7" s="1"/>
      <c r="B7" s="42"/>
      <c r="C7" s="1"/>
      <c r="D7" s="1"/>
      <c r="E7" s="1"/>
      <c r="F7" s="1"/>
      <c r="G7" s="5"/>
      <c r="H7" s="3"/>
      <c r="I7" s="3"/>
      <c r="J7" s="3"/>
      <c r="K7" s="3"/>
      <c r="L7" s="3"/>
      <c r="M7" s="3"/>
      <c r="N7" s="1"/>
      <c r="O7" s="1"/>
      <c r="Q7" s="1"/>
      <c r="R7" s="1"/>
      <c r="S7" s="1"/>
    </row>
    <row r="8" spans="1:19" ht="18.75" customHeight="1">
      <c r="A8" s="62" t="s">
        <v>3</v>
      </c>
      <c r="B8" s="62" t="s">
        <v>35</v>
      </c>
      <c r="C8" s="63" t="s">
        <v>11</v>
      </c>
      <c r="D8" s="64" t="s">
        <v>36</v>
      </c>
      <c r="E8" s="65"/>
      <c r="F8" s="66"/>
      <c r="G8" s="63" t="s">
        <v>2</v>
      </c>
      <c r="H8" s="63" t="s">
        <v>12</v>
      </c>
      <c r="I8" s="3"/>
      <c r="J8" s="3"/>
      <c r="K8" s="3"/>
      <c r="L8" s="3"/>
      <c r="M8" s="3"/>
      <c r="N8" s="1"/>
      <c r="O8" s="1"/>
      <c r="Q8" s="1"/>
      <c r="R8" s="1"/>
      <c r="S8" s="1"/>
    </row>
    <row r="9" spans="1:19" ht="18.75" customHeight="1">
      <c r="A9" s="62"/>
      <c r="B9" s="62"/>
      <c r="C9" s="63"/>
      <c r="D9" s="46" t="s">
        <v>4</v>
      </c>
      <c r="E9" s="46" t="s">
        <v>6</v>
      </c>
      <c r="F9" s="46" t="s">
        <v>13</v>
      </c>
      <c r="G9" s="63"/>
      <c r="H9" s="63"/>
      <c r="R9" s="4"/>
    </row>
    <row r="10" spans="1:19" ht="18.75" customHeight="1">
      <c r="A10" s="62"/>
      <c r="B10" s="62"/>
      <c r="C10" s="63"/>
      <c r="D10" s="46">
        <f>B5*25%</f>
        <v>375000</v>
      </c>
      <c r="E10" s="48">
        <f>(B5*50%)+D23</f>
        <v>750000</v>
      </c>
      <c r="F10" s="48">
        <f>(B5*25%)+E23</f>
        <v>1125000</v>
      </c>
      <c r="G10" s="63"/>
      <c r="H10" s="63"/>
      <c r="I10" s="6"/>
      <c r="K10" s="4"/>
      <c r="L10" s="4"/>
      <c r="M10" s="4"/>
      <c r="N10" s="4"/>
      <c r="O10" s="4"/>
      <c r="P10" s="4"/>
      <c r="Q10" s="4"/>
      <c r="R10" s="4"/>
    </row>
    <row r="11" spans="1:19" ht="17.25" customHeight="1">
      <c r="A11" s="50">
        <v>1.1000000000000001</v>
      </c>
      <c r="B11" s="51" t="s">
        <v>37</v>
      </c>
      <c r="C11" s="52">
        <v>80000</v>
      </c>
      <c r="D11" s="25">
        <v>80000</v>
      </c>
      <c r="E11" s="25">
        <v>0</v>
      </c>
      <c r="F11" s="25">
        <v>0</v>
      </c>
      <c r="G11" s="25">
        <f>D11+E11+F11</f>
        <v>80000</v>
      </c>
      <c r="H11" s="25">
        <f>C11-G11</f>
        <v>0</v>
      </c>
      <c r="I11" s="26"/>
      <c r="K11" s="4"/>
      <c r="L11" s="4"/>
      <c r="M11" s="4"/>
      <c r="N11" s="4"/>
      <c r="O11" s="4"/>
      <c r="P11" s="4"/>
      <c r="Q11" s="4"/>
      <c r="R11" s="27"/>
    </row>
    <row r="12" spans="1:19" ht="17.25" customHeight="1">
      <c r="A12" s="50">
        <v>1.2</v>
      </c>
      <c r="B12" s="51" t="s">
        <v>38</v>
      </c>
      <c r="C12" s="52">
        <v>0</v>
      </c>
      <c r="D12" s="25">
        <v>0</v>
      </c>
      <c r="E12" s="25">
        <v>0</v>
      </c>
      <c r="F12" s="25">
        <v>0</v>
      </c>
      <c r="G12" s="25">
        <f t="shared" ref="G12:G21" si="0">D12+E12+F12</f>
        <v>0</v>
      </c>
      <c r="H12" s="25">
        <f t="shared" ref="H12:H21" si="1">C12-G12</f>
        <v>0</v>
      </c>
      <c r="I12" s="26"/>
      <c r="K12" s="4"/>
      <c r="L12" s="4"/>
      <c r="M12" s="4"/>
      <c r="N12" s="4"/>
      <c r="O12" s="4"/>
      <c r="P12" s="4"/>
      <c r="Q12" s="4"/>
      <c r="R12" s="27"/>
    </row>
    <row r="13" spans="1:19" ht="17.25" customHeight="1">
      <c r="A13" s="50">
        <v>1.3</v>
      </c>
      <c r="B13" s="51" t="s">
        <v>39</v>
      </c>
      <c r="C13" s="52">
        <v>100000</v>
      </c>
      <c r="D13" s="25">
        <v>100000</v>
      </c>
      <c r="E13" s="25">
        <v>0</v>
      </c>
      <c r="F13" s="25">
        <v>0</v>
      </c>
      <c r="G13" s="25">
        <f t="shared" si="0"/>
        <v>100000</v>
      </c>
      <c r="H13" s="25">
        <f t="shared" si="1"/>
        <v>0</v>
      </c>
      <c r="I13" s="26"/>
      <c r="K13" s="4"/>
      <c r="L13" s="4"/>
      <c r="M13" s="4"/>
      <c r="N13" s="4"/>
      <c r="O13" s="4"/>
      <c r="P13" s="4"/>
      <c r="Q13" s="4"/>
      <c r="R13" s="27"/>
    </row>
    <row r="14" spans="1:19" ht="17.25" customHeight="1">
      <c r="A14" s="50">
        <v>1.4</v>
      </c>
      <c r="B14" s="51" t="s">
        <v>40</v>
      </c>
      <c r="C14" s="52">
        <v>150000</v>
      </c>
      <c r="D14" s="25">
        <v>95000</v>
      </c>
      <c r="E14" s="25">
        <v>0</v>
      </c>
      <c r="F14" s="25">
        <v>0</v>
      </c>
      <c r="G14" s="25">
        <f t="shared" si="0"/>
        <v>95000</v>
      </c>
      <c r="H14" s="25">
        <f t="shared" si="1"/>
        <v>55000</v>
      </c>
      <c r="I14" s="26"/>
      <c r="K14" s="4"/>
      <c r="L14" s="4"/>
      <c r="M14" s="4"/>
      <c r="N14" s="4"/>
      <c r="O14" s="4"/>
      <c r="P14" s="4"/>
      <c r="Q14" s="4"/>
      <c r="R14" s="27"/>
    </row>
    <row r="15" spans="1:19" ht="17.25" customHeight="1">
      <c r="A15" s="50">
        <v>2.1</v>
      </c>
      <c r="B15" s="51" t="s">
        <v>41</v>
      </c>
      <c r="C15" s="52">
        <v>120000</v>
      </c>
      <c r="D15" s="25">
        <v>0</v>
      </c>
      <c r="E15" s="25">
        <v>0</v>
      </c>
      <c r="F15" s="25">
        <v>0</v>
      </c>
      <c r="G15" s="25">
        <f t="shared" si="0"/>
        <v>0</v>
      </c>
      <c r="H15" s="25">
        <f t="shared" si="1"/>
        <v>120000</v>
      </c>
      <c r="I15" s="26"/>
      <c r="K15" s="4"/>
      <c r="L15" s="4"/>
      <c r="M15" s="4"/>
      <c r="N15" s="4"/>
      <c r="O15" s="4"/>
      <c r="P15" s="4"/>
      <c r="Q15" s="4"/>
      <c r="R15" s="27"/>
    </row>
    <row r="16" spans="1:19" ht="17.25" customHeight="1">
      <c r="A16" s="50">
        <v>2.2000000000000002</v>
      </c>
      <c r="B16" s="51" t="s">
        <v>42</v>
      </c>
      <c r="C16" s="52">
        <v>200000</v>
      </c>
      <c r="D16" s="25">
        <v>0</v>
      </c>
      <c r="E16" s="25">
        <v>0</v>
      </c>
      <c r="F16" s="25">
        <v>0</v>
      </c>
      <c r="G16" s="25">
        <f t="shared" si="0"/>
        <v>0</v>
      </c>
      <c r="H16" s="25">
        <f t="shared" si="1"/>
        <v>200000</v>
      </c>
      <c r="I16" s="26"/>
      <c r="K16" s="4"/>
      <c r="L16" s="4"/>
      <c r="M16" s="4"/>
      <c r="N16" s="4"/>
      <c r="O16" s="4"/>
      <c r="P16" s="4"/>
      <c r="Q16" s="4"/>
      <c r="R16" s="27"/>
    </row>
    <row r="17" spans="1:18" ht="17.25" customHeight="1">
      <c r="A17" s="50">
        <v>2.2999999999999998</v>
      </c>
      <c r="B17" s="51" t="s">
        <v>43</v>
      </c>
      <c r="C17" s="52">
        <v>0</v>
      </c>
      <c r="D17" s="25">
        <v>0</v>
      </c>
      <c r="E17" s="25">
        <v>0</v>
      </c>
      <c r="F17" s="25">
        <v>0</v>
      </c>
      <c r="G17" s="25">
        <f t="shared" si="0"/>
        <v>0</v>
      </c>
      <c r="H17" s="25">
        <f t="shared" si="1"/>
        <v>0</v>
      </c>
      <c r="I17" s="26"/>
      <c r="K17" s="4"/>
      <c r="L17" s="4"/>
      <c r="M17" s="4"/>
      <c r="N17" s="4"/>
      <c r="O17" s="4"/>
      <c r="P17" s="4"/>
      <c r="Q17" s="4"/>
      <c r="R17" s="27"/>
    </row>
    <row r="18" spans="1:18" ht="17.25" customHeight="1">
      <c r="A18" s="50">
        <v>2.4</v>
      </c>
      <c r="B18" s="51" t="s">
        <v>44</v>
      </c>
      <c r="C18" s="52">
        <v>480000</v>
      </c>
      <c r="D18" s="25">
        <v>0</v>
      </c>
      <c r="E18" s="25">
        <v>0</v>
      </c>
      <c r="F18" s="25">
        <v>0</v>
      </c>
      <c r="G18" s="25">
        <f t="shared" si="0"/>
        <v>0</v>
      </c>
      <c r="H18" s="25">
        <f t="shared" si="1"/>
        <v>480000</v>
      </c>
      <c r="I18" s="26"/>
      <c r="K18" s="4"/>
      <c r="L18" s="4"/>
      <c r="M18" s="4"/>
      <c r="N18" s="4"/>
      <c r="O18" s="4"/>
      <c r="P18" s="4"/>
      <c r="Q18" s="4"/>
      <c r="R18" s="27"/>
    </row>
    <row r="19" spans="1:18" ht="17.25" customHeight="1">
      <c r="A19" s="50">
        <v>3.1</v>
      </c>
      <c r="B19" s="51" t="s">
        <v>45</v>
      </c>
      <c r="C19" s="52">
        <v>200000</v>
      </c>
      <c r="D19" s="25">
        <f>F37</f>
        <v>100000</v>
      </c>
      <c r="E19" s="25">
        <v>0</v>
      </c>
      <c r="F19" s="25">
        <v>0</v>
      </c>
      <c r="G19" s="25">
        <f t="shared" si="0"/>
        <v>100000</v>
      </c>
      <c r="H19" s="25">
        <f t="shared" si="1"/>
        <v>100000</v>
      </c>
      <c r="I19" s="26"/>
      <c r="K19" s="4"/>
      <c r="L19" s="4"/>
      <c r="M19" s="4"/>
      <c r="N19" s="4"/>
      <c r="O19" s="4"/>
      <c r="P19" s="4"/>
      <c r="Q19" s="4"/>
      <c r="R19" s="27"/>
    </row>
    <row r="20" spans="1:18" ht="17.25" customHeight="1">
      <c r="A20" s="50">
        <v>5.0999999999999996</v>
      </c>
      <c r="B20" s="51" t="s">
        <v>46</v>
      </c>
      <c r="C20" s="52">
        <v>120000</v>
      </c>
      <c r="D20" s="25"/>
      <c r="E20" s="25">
        <v>0</v>
      </c>
      <c r="F20" s="25">
        <v>0</v>
      </c>
      <c r="G20" s="25">
        <f t="shared" si="0"/>
        <v>0</v>
      </c>
      <c r="H20" s="25">
        <f t="shared" si="1"/>
        <v>120000</v>
      </c>
      <c r="I20" s="26"/>
      <c r="K20" s="4"/>
      <c r="L20" s="4"/>
      <c r="M20" s="4"/>
      <c r="N20" s="4"/>
      <c r="O20" s="4"/>
      <c r="P20" s="4"/>
      <c r="Q20" s="4"/>
      <c r="R20" s="27"/>
    </row>
    <row r="21" spans="1:18" ht="17.25" customHeight="1">
      <c r="A21" s="50">
        <v>6.1</v>
      </c>
      <c r="B21" s="51" t="s">
        <v>54</v>
      </c>
      <c r="C21" s="52">
        <v>50000</v>
      </c>
      <c r="D21" s="25">
        <v>0</v>
      </c>
      <c r="E21" s="25">
        <v>0</v>
      </c>
      <c r="F21" s="25">
        <v>0</v>
      </c>
      <c r="G21" s="25">
        <f t="shared" si="0"/>
        <v>0</v>
      </c>
      <c r="H21" s="25">
        <f t="shared" si="1"/>
        <v>50000</v>
      </c>
      <c r="I21" s="26"/>
      <c r="K21" s="4"/>
      <c r="L21" s="4"/>
      <c r="M21" s="4"/>
      <c r="N21" s="4"/>
      <c r="O21" s="4"/>
      <c r="P21" s="4"/>
      <c r="Q21" s="4"/>
      <c r="R21" s="27"/>
    </row>
    <row r="22" spans="1:18" ht="17.25" customHeight="1">
      <c r="B22" s="28" t="s">
        <v>1</v>
      </c>
      <c r="C22" s="29">
        <f t="shared" ref="C22:H22" si="2">SUM(C11:C21)</f>
        <v>1500000</v>
      </c>
      <c r="D22" s="29">
        <f t="shared" si="2"/>
        <v>375000</v>
      </c>
      <c r="E22" s="29">
        <f t="shared" si="2"/>
        <v>0</v>
      </c>
      <c r="F22" s="29">
        <f t="shared" si="2"/>
        <v>0</v>
      </c>
      <c r="G22" s="29">
        <f t="shared" si="2"/>
        <v>375000</v>
      </c>
      <c r="H22" s="29">
        <f t="shared" si="2"/>
        <v>1125000</v>
      </c>
      <c r="I22" s="8"/>
      <c r="R22" s="4"/>
    </row>
    <row r="23" spans="1:18" ht="18.75" customHeight="1">
      <c r="C23" s="49" t="s">
        <v>17</v>
      </c>
      <c r="D23" s="49">
        <f>D10-D22</f>
        <v>0</v>
      </c>
      <c r="E23" s="49">
        <f>E10-E22</f>
        <v>750000</v>
      </c>
    </row>
    <row r="24" spans="1:18" ht="18.75" customHeight="1">
      <c r="C24" s="49"/>
      <c r="D24" s="49"/>
      <c r="E24" s="49"/>
    </row>
    <row r="25" spans="1:18" ht="24.75" customHeight="1">
      <c r="A25" s="9" t="s">
        <v>14</v>
      </c>
      <c r="H25" s="30"/>
    </row>
    <row r="26" spans="1:18" s="20" customFormat="1">
      <c r="A26" s="55" t="s">
        <v>3</v>
      </c>
      <c r="B26" s="55" t="s">
        <v>35</v>
      </c>
      <c r="C26" s="55" t="s">
        <v>47</v>
      </c>
      <c r="D26" s="57" t="s">
        <v>48</v>
      </c>
      <c r="E26" s="23" t="s">
        <v>21</v>
      </c>
      <c r="F26" s="24" t="s">
        <v>24</v>
      </c>
      <c r="G26" s="18"/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8.75" customHeight="1">
      <c r="A27" s="56"/>
      <c r="B27" s="56"/>
      <c r="C27" s="56"/>
      <c r="D27" s="58"/>
      <c r="E27" s="37" t="s">
        <v>22</v>
      </c>
      <c r="F27" s="37" t="s">
        <v>22</v>
      </c>
      <c r="G27" s="17"/>
      <c r="H27" s="17"/>
      <c r="I27" s="17"/>
    </row>
    <row r="28" spans="1:18" s="14" customFormat="1" ht="17.25" customHeight="1">
      <c r="A28" s="50">
        <v>1.2</v>
      </c>
      <c r="B28" s="51" t="s">
        <v>38</v>
      </c>
      <c r="C28" s="35" t="s">
        <v>50</v>
      </c>
      <c r="D28" s="36">
        <v>23437</v>
      </c>
      <c r="E28" s="25">
        <v>150000</v>
      </c>
      <c r="F28" s="25">
        <v>150000</v>
      </c>
      <c r="G28" s="31"/>
      <c r="H28" s="7"/>
      <c r="I28" s="16"/>
      <c r="J28" s="13"/>
      <c r="K28" s="13"/>
      <c r="L28" s="13"/>
      <c r="M28" s="13"/>
      <c r="N28" s="13"/>
      <c r="O28" s="13"/>
      <c r="P28" s="13"/>
      <c r="Q28" s="13"/>
      <c r="R28" s="13"/>
    </row>
    <row r="29" spans="1:18" s="14" customFormat="1" ht="17.25" customHeight="1">
      <c r="A29" s="50">
        <v>2.2999999999999998</v>
      </c>
      <c r="B29" s="51" t="s">
        <v>43</v>
      </c>
      <c r="C29" s="35" t="s">
        <v>51</v>
      </c>
      <c r="D29" s="36">
        <v>23469</v>
      </c>
      <c r="E29" s="25">
        <v>100000</v>
      </c>
      <c r="F29" s="25">
        <v>100000</v>
      </c>
      <c r="G29" s="31"/>
      <c r="H29" s="7"/>
      <c r="I29" s="16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17.25" customHeight="1">
      <c r="A30" s="32"/>
      <c r="B30" s="32"/>
      <c r="C30" s="32"/>
      <c r="D30" s="33"/>
      <c r="E30" s="34"/>
      <c r="F30" s="53">
        <f>SUM(F28:F29)</f>
        <v>250000</v>
      </c>
      <c r="G30" s="43"/>
      <c r="H30" s="6" t="s">
        <v>18</v>
      </c>
      <c r="I30" s="15"/>
    </row>
    <row r="31" spans="1:18" s="14" customFormat="1" ht="18.75" customHeight="1">
      <c r="A31" s="2"/>
      <c r="B31" s="2"/>
      <c r="C31" s="2"/>
      <c r="E31" s="44" t="s">
        <v>15</v>
      </c>
      <c r="F31" s="44">
        <f>B6*0.1</f>
        <v>200000</v>
      </c>
      <c r="G31" s="45" t="str">
        <f>IF(F30&gt;F31,"OK","NO")</f>
        <v>OK</v>
      </c>
      <c r="H31" s="6">
        <f>F30-F31</f>
        <v>50000</v>
      </c>
      <c r="I31" s="15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21.75" customHeight="1">
      <c r="A32" s="9" t="s">
        <v>7</v>
      </c>
    </row>
    <row r="33" spans="1:18" s="20" customFormat="1">
      <c r="A33" s="55" t="s">
        <v>3</v>
      </c>
      <c r="B33" s="55" t="s">
        <v>35</v>
      </c>
      <c r="C33" s="55" t="s">
        <v>47</v>
      </c>
      <c r="D33" s="57" t="s">
        <v>48</v>
      </c>
      <c r="E33" s="23" t="s">
        <v>21</v>
      </c>
      <c r="F33" s="24" t="s">
        <v>0</v>
      </c>
      <c r="G33" s="18"/>
      <c r="H33" s="18"/>
      <c r="I33" s="18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8.75" customHeight="1">
      <c r="A34" s="56"/>
      <c r="B34" s="56"/>
      <c r="C34" s="56"/>
      <c r="D34" s="58"/>
      <c r="E34" s="37" t="s">
        <v>22</v>
      </c>
      <c r="F34" s="37" t="s">
        <v>23</v>
      </c>
      <c r="G34" s="17"/>
      <c r="H34" s="17"/>
      <c r="I34" s="17"/>
    </row>
    <row r="35" spans="1:18" ht="17.25" customHeight="1">
      <c r="A35" s="50">
        <v>1.1000000000000001</v>
      </c>
      <c r="B35" s="51" t="s">
        <v>37</v>
      </c>
      <c r="C35" s="35" t="s">
        <v>52</v>
      </c>
      <c r="D35" s="36">
        <v>23408</v>
      </c>
      <c r="E35" s="22">
        <v>160500</v>
      </c>
      <c r="F35" s="22">
        <v>150000</v>
      </c>
      <c r="G35" s="17"/>
      <c r="H35" s="17"/>
      <c r="I35" s="17"/>
    </row>
    <row r="36" spans="1:18" ht="17.25" customHeight="1">
      <c r="A36" s="50">
        <v>1.3</v>
      </c>
      <c r="B36" s="51" t="s">
        <v>39</v>
      </c>
      <c r="C36" s="35" t="s">
        <v>52</v>
      </c>
      <c r="D36" s="36">
        <v>23437</v>
      </c>
      <c r="E36" s="22">
        <v>42800</v>
      </c>
      <c r="F36" s="22">
        <v>40000</v>
      </c>
      <c r="G36" s="17"/>
      <c r="H36" s="17"/>
      <c r="I36" s="17"/>
    </row>
    <row r="37" spans="1:18" ht="17.25" customHeight="1">
      <c r="A37" s="50">
        <v>1.4</v>
      </c>
      <c r="B37" s="51" t="s">
        <v>40</v>
      </c>
      <c r="C37" s="35" t="s">
        <v>49</v>
      </c>
      <c r="D37" s="36">
        <v>23451</v>
      </c>
      <c r="E37" s="22">
        <v>107000</v>
      </c>
      <c r="F37" s="22">
        <v>100000</v>
      </c>
      <c r="G37" s="17"/>
      <c r="H37" s="17"/>
      <c r="I37" s="17"/>
    </row>
    <row r="38" spans="1:18" ht="17.25" customHeight="1">
      <c r="A38" s="50">
        <v>3.1</v>
      </c>
      <c r="B38" s="51" t="s">
        <v>45</v>
      </c>
      <c r="C38" s="35" t="s">
        <v>53</v>
      </c>
      <c r="D38" s="36">
        <v>44285</v>
      </c>
      <c r="E38" s="22">
        <v>90950</v>
      </c>
      <c r="F38" s="22">
        <f>100000-15000</f>
        <v>85000</v>
      </c>
      <c r="G38" s="54"/>
      <c r="H38" s="17"/>
      <c r="I38" s="17"/>
    </row>
    <row r="39" spans="1:18" ht="17.25" customHeight="1">
      <c r="D39" s="8" t="s">
        <v>1</v>
      </c>
      <c r="E39" s="21">
        <f>SUM(E35:E38)</f>
        <v>401250</v>
      </c>
      <c r="F39" s="21">
        <f>SUM(F35:F38)</f>
        <v>375000</v>
      </c>
      <c r="G39" s="54"/>
      <c r="H39" s="15"/>
      <c r="I39" s="15"/>
    </row>
    <row r="40" spans="1:18" ht="17.25" customHeight="1"/>
    <row r="41" spans="1:18">
      <c r="A41" s="9" t="s">
        <v>20</v>
      </c>
    </row>
    <row r="42" spans="1:18" s="20" customFormat="1">
      <c r="A42" s="55" t="s">
        <v>3</v>
      </c>
      <c r="B42" s="55" t="s">
        <v>35</v>
      </c>
      <c r="C42" s="55" t="s">
        <v>47</v>
      </c>
      <c r="D42" s="57" t="s">
        <v>48</v>
      </c>
      <c r="E42" s="23" t="s">
        <v>21</v>
      </c>
      <c r="F42" s="24" t="s">
        <v>0</v>
      </c>
      <c r="G42" s="18"/>
      <c r="H42" s="18"/>
      <c r="I42" s="18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18.75" customHeight="1">
      <c r="A43" s="56"/>
      <c r="B43" s="56"/>
      <c r="C43" s="56"/>
      <c r="D43" s="58"/>
      <c r="E43" s="37" t="s">
        <v>22</v>
      </c>
      <c r="F43" s="37" t="s">
        <v>23</v>
      </c>
      <c r="G43" s="17"/>
      <c r="H43" s="17"/>
      <c r="I43" s="17"/>
    </row>
    <row r="44" spans="1:18" ht="17.25" customHeight="1">
      <c r="A44" s="38"/>
      <c r="B44" s="39"/>
      <c r="C44" s="35"/>
      <c r="D44" s="36"/>
      <c r="E44" s="22"/>
      <c r="F44" s="22"/>
      <c r="G44" s="17"/>
      <c r="H44" s="17"/>
      <c r="I44" s="17"/>
    </row>
    <row r="45" spans="1:18" ht="17.25" customHeight="1">
      <c r="A45" s="38"/>
      <c r="B45" s="39"/>
      <c r="C45" s="35"/>
      <c r="D45" s="36"/>
      <c r="E45" s="22"/>
      <c r="F45" s="22"/>
      <c r="G45" s="17"/>
      <c r="H45" s="17"/>
      <c r="I45" s="17"/>
    </row>
    <row r="46" spans="1:18" ht="17.25" customHeight="1">
      <c r="A46" s="38"/>
      <c r="B46" s="39"/>
      <c r="C46" s="35"/>
      <c r="D46" s="36"/>
      <c r="E46" s="22"/>
      <c r="F46" s="22"/>
      <c r="G46" s="17"/>
      <c r="H46" s="17"/>
      <c r="I46" s="17"/>
    </row>
    <row r="47" spans="1:18" ht="17.25" customHeight="1">
      <c r="A47" s="38"/>
      <c r="B47" s="39"/>
      <c r="C47" s="35"/>
      <c r="D47" s="36"/>
      <c r="E47" s="22"/>
      <c r="F47" s="22"/>
      <c r="G47" s="17"/>
      <c r="H47" s="17"/>
      <c r="I47" s="17"/>
    </row>
    <row r="48" spans="1:18" ht="17.25" customHeight="1">
      <c r="A48" s="38"/>
      <c r="B48" s="39"/>
      <c r="C48" s="35"/>
      <c r="D48" s="36"/>
      <c r="E48" s="22"/>
      <c r="F48" s="22"/>
      <c r="G48" s="17"/>
      <c r="H48" s="17"/>
      <c r="I48" s="17"/>
    </row>
    <row r="49" spans="1:18" ht="17.25" customHeight="1">
      <c r="A49" s="38"/>
      <c r="B49" s="39"/>
      <c r="C49" s="35"/>
      <c r="D49" s="36"/>
      <c r="E49" s="22"/>
      <c r="F49" s="22"/>
      <c r="G49" s="17"/>
      <c r="H49" s="17"/>
      <c r="I49" s="17"/>
    </row>
    <row r="50" spans="1:18" ht="17.25" customHeight="1">
      <c r="D50" s="8" t="s">
        <v>1</v>
      </c>
      <c r="E50" s="21">
        <f>SUM(E44:E49)</f>
        <v>0</v>
      </c>
      <c r="F50" s="21">
        <f>SUM(F44:F49)</f>
        <v>0</v>
      </c>
      <c r="G50" s="15"/>
      <c r="H50" s="15"/>
      <c r="I50" s="15"/>
    </row>
    <row r="52" spans="1:18">
      <c r="A52" s="9" t="s">
        <v>25</v>
      </c>
    </row>
    <row r="53" spans="1:18" s="20" customFormat="1">
      <c r="A53" s="55" t="s">
        <v>3</v>
      </c>
      <c r="B53" s="55" t="s">
        <v>35</v>
      </c>
      <c r="C53" s="55" t="s">
        <v>47</v>
      </c>
      <c r="D53" s="57" t="s">
        <v>48</v>
      </c>
      <c r="E53" s="23" t="s">
        <v>21</v>
      </c>
      <c r="F53" s="24" t="s">
        <v>0</v>
      </c>
      <c r="G53" s="18"/>
      <c r="H53" s="18"/>
      <c r="I53" s="18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18.75" customHeight="1">
      <c r="A54" s="56"/>
      <c r="B54" s="56"/>
      <c r="C54" s="56"/>
      <c r="D54" s="58"/>
      <c r="E54" s="37" t="s">
        <v>22</v>
      </c>
      <c r="F54" s="37" t="s">
        <v>23</v>
      </c>
      <c r="G54" s="17"/>
      <c r="H54" s="17"/>
      <c r="I54" s="17"/>
    </row>
    <row r="55" spans="1:18" ht="17.25" customHeight="1">
      <c r="A55" s="38"/>
      <c r="B55" s="39"/>
      <c r="C55" s="35"/>
      <c r="D55" s="36"/>
      <c r="E55" s="22"/>
      <c r="F55" s="22"/>
      <c r="G55" s="17"/>
      <c r="H55" s="17"/>
      <c r="I55" s="17"/>
    </row>
    <row r="56" spans="1:18" ht="17.25" customHeight="1">
      <c r="A56" s="38"/>
      <c r="B56" s="39"/>
      <c r="C56" s="35"/>
      <c r="D56" s="36"/>
      <c r="E56" s="22"/>
      <c r="F56" s="22"/>
      <c r="G56" s="17"/>
      <c r="H56" s="17"/>
      <c r="I56" s="17"/>
    </row>
    <row r="57" spans="1:18" ht="17.25" customHeight="1">
      <c r="A57" s="38"/>
      <c r="B57" s="39"/>
      <c r="C57" s="35"/>
      <c r="D57" s="36"/>
      <c r="E57" s="22"/>
      <c r="F57" s="22"/>
      <c r="G57" s="17"/>
      <c r="H57" s="17"/>
      <c r="I57" s="17"/>
    </row>
    <row r="58" spans="1:18" ht="17.25" customHeight="1">
      <c r="A58" s="38"/>
      <c r="B58" s="39"/>
      <c r="C58" s="35"/>
      <c r="D58" s="36"/>
      <c r="E58" s="22"/>
      <c r="F58" s="22"/>
      <c r="G58" s="17"/>
      <c r="H58" s="17"/>
      <c r="I58" s="17"/>
    </row>
    <row r="59" spans="1:18" ht="17.25" customHeight="1">
      <c r="A59" s="38"/>
      <c r="B59" s="39"/>
      <c r="C59" s="35"/>
      <c r="D59" s="36"/>
      <c r="E59" s="22"/>
      <c r="F59" s="22"/>
      <c r="G59" s="17"/>
      <c r="H59" s="17"/>
      <c r="I59" s="17"/>
    </row>
    <row r="60" spans="1:18" ht="17.25" customHeight="1">
      <c r="A60" s="38"/>
      <c r="B60" s="39"/>
      <c r="C60" s="35"/>
      <c r="D60" s="36"/>
      <c r="E60" s="22"/>
      <c r="F60" s="22"/>
      <c r="G60" s="17"/>
      <c r="H60" s="17"/>
      <c r="I60" s="17"/>
    </row>
    <row r="61" spans="1:18" ht="17.25" customHeight="1">
      <c r="D61" s="8" t="s">
        <v>1</v>
      </c>
      <c r="E61" s="21">
        <f>SUM(E55:E60)</f>
        <v>0</v>
      </c>
      <c r="F61" s="21">
        <f>SUM(F55:F60)</f>
        <v>0</v>
      </c>
      <c r="G61" s="15"/>
      <c r="H61" s="15"/>
      <c r="I61" s="15"/>
    </row>
  </sheetData>
  <mergeCells count="25">
    <mergeCell ref="A26:A27"/>
    <mergeCell ref="B26:B27"/>
    <mergeCell ref="C26:C27"/>
    <mergeCell ref="D26:D27"/>
    <mergeCell ref="A1:H1"/>
    <mergeCell ref="B2:C2"/>
    <mergeCell ref="A8:A10"/>
    <mergeCell ref="B8:B10"/>
    <mergeCell ref="C8:C10"/>
    <mergeCell ref="G8:G10"/>
    <mergeCell ref="H8:H10"/>
    <mergeCell ref="D8:F8"/>
    <mergeCell ref="A53:A54"/>
    <mergeCell ref="B53:B54"/>
    <mergeCell ref="C53:C54"/>
    <mergeCell ref="D53:D54"/>
    <mergeCell ref="A33:A34"/>
    <mergeCell ref="B33:B34"/>
    <mergeCell ref="C33:C34"/>
    <mergeCell ref="D33:D34"/>
    <mergeCell ref="G38:G39"/>
    <mergeCell ref="A42:A43"/>
    <mergeCell ref="B42:B43"/>
    <mergeCell ref="C42:C43"/>
    <mergeCell ref="D42:D43"/>
  </mergeCells>
  <phoneticPr fontId="2" type="noConversion"/>
  <pageMargins left="0.75" right="0" top="0.484251969" bottom="0.234251969" header="0.511811023622047" footer="0.511811023622047"/>
  <pageSetup paperSize="9" scale="70" fitToHeight="0" orientation="landscape" r:id="rId1"/>
  <headerFooter alignWithMargins="0">
    <oddFooter>&amp;C&amp;"TH SarabunPSK,Regular"&amp;12หน้า &amp;P / &amp;N&amp;R&amp;"TH SarabunPSK,Regular"&amp;12ผู้จัดทำ...............................................................</oddFooter>
  </headerFooter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POC</vt:lpstr>
      <vt:lpstr>POC!Print_Area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</dc:creator>
  <cp:lastModifiedBy>TED19</cp:lastModifiedBy>
  <cp:lastPrinted>2021-10-26T05:52:46Z</cp:lastPrinted>
  <dcterms:created xsi:type="dcterms:W3CDTF">2010-04-08T03:18:25Z</dcterms:created>
  <dcterms:modified xsi:type="dcterms:W3CDTF">2021-10-26T06:30:21Z</dcterms:modified>
</cp:coreProperties>
</file>